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10" windowWidth="15570" windowHeight="1092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22" i="2" l="1"/>
  <c r="C10" i="2" l="1"/>
  <c r="B17" i="2" l="1"/>
  <c r="D28" i="2" l="1"/>
  <c r="B24" i="2" l="1"/>
  <c r="B44" i="2" l="1"/>
  <c r="C44" i="2"/>
  <c r="B15" i="2" l="1"/>
  <c r="B10" i="2"/>
  <c r="D34" i="2" l="1"/>
  <c r="C16" i="2" l="1"/>
  <c r="D35" i="2" l="1"/>
  <c r="D36" i="2"/>
  <c r="D37" i="2"/>
  <c r="D38" i="2"/>
  <c r="D39" i="2"/>
  <c r="D40" i="2"/>
  <c r="D41" i="2"/>
  <c r="D42" i="2"/>
  <c r="D43" i="2"/>
  <c r="D25" i="2"/>
  <c r="D26" i="2"/>
  <c r="D27" i="2"/>
  <c r="D21" i="2" l="1"/>
  <c r="C24" i="2" l="1"/>
  <c r="B16" i="2" l="1"/>
  <c r="D22" i="2"/>
  <c r="D14" i="2"/>
  <c r="B6" i="2"/>
  <c r="D12" i="2"/>
  <c r="B53" i="2"/>
  <c r="C6" i="2" l="1"/>
  <c r="B5" i="2"/>
  <c r="B32" i="2" s="1"/>
  <c r="D20" i="2"/>
  <c r="D7" i="2"/>
  <c r="D8" i="2"/>
  <c r="D9" i="2"/>
  <c r="D10" i="2"/>
  <c r="D13" i="2"/>
  <c r="D15" i="2"/>
  <c r="D17" i="2"/>
  <c r="D18" i="2"/>
  <c r="D23" i="2"/>
  <c r="D44" i="2"/>
  <c r="C5" i="2" l="1"/>
  <c r="C32" i="2" s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<sst xmlns="http://schemas.openxmlformats.org/spreadsheetml/2006/main" count="59" uniqueCount="57">
  <si>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</si>
  <si>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</si>
  <si>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</si>
  <si>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</si>
  <si>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</si>
  <si>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</si>
  <si>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</si>
  <si>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</si>
  <si>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</si>
  <si>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</si>
  <si>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</si>
  <si>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</si>
  <si>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</si>
  <si>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</si>
  <si>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</si>
  <si>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</si>
  <si>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</si>
  <si>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</si>
  <si>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</si>
  <si>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</si>
  <si>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</si>
  <si>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</si>
  <si>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</si>
  <si>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</si>
  <si>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</si>
  <si>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</si>
  <si>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</si>
  <si>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</si>
  <si>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</si>
  <si>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</si>
  <si>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</si>
  <si>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</si>
  <si>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</si>
  <si>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</si>
  <si>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</si>
  <si>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</si>
  <si>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</si>
  <si>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</si>
  <si>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</si>
  <si>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</si>
  <si>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</si>
  <si>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</si>
  <si>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</si>
  <si>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</si>
  <si>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</si>
  <si>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</si>
  <si>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</si>
  <si>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</si>
  <si>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</si>
  <si>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</si>
  <si>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</si>
  <si>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</si>
  <si>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</si>
  <si>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2017 год</t>
  </si>
  <si>
    <t>-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</si>
  <si>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</si>
  <si>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декабря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</si>
</sst>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33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36" borderId="0" xfId="0" applyFont="1" applyFill="1"/>
    <xf numFmtId="164" fontId="47" fillId="36" borderId="2" xfId="0" applyNumberFormat="1" applyFont="1" applyFill="1" applyBorder="1"/>
    <xf numFmtId="164" fontId="48" fillId="36" borderId="2" xfId="0" applyNumberFormat="1" applyFont="1" applyFill="1" applyBorder="1" applyAlignment="1">
      <alignment horizontal="right"/>
    </xf>
    <xf numFmtId="164" fontId="47" fillId="36" borderId="2" xfId="0" applyNumberFormat="1" applyFont="1" applyFill="1" applyBorder="1" applyAlignment="1">
      <alignment horizontal="right"/>
    </xf>
    <xf numFmtId="0" fontId="1" fillId="36" borderId="2" xfId="0" applyFont="1" applyFill="1" applyBorder="1"/>
    <xf numFmtId="0" fontId="2" fillId="36" borderId="2" xfId="0" applyFont="1" applyFill="1" applyBorder="1" applyAlignment="1">
      <alignment horizontal="center" vertical="center"/>
    </xf>
    <xf numFmtId="164" fontId="47" fillId="36" borderId="2" xfId="0" applyNumberFormat="1" applyFont="1" applyFill="1" applyBorder="1" applyAlignment="1">
      <alignment wrapText="1"/>
    </xf>
    <xf numFmtId="164" fontId="48" fillId="36" borderId="2" xfId="0" applyNumberFormat="1" applyFont="1" applyFill="1" applyBorder="1"/>
    <xf numFmtId="164" fontId="48" fillId="36" borderId="2" xfId="0" applyNumberFormat="1" applyFont="1" applyFill="1" applyBorder="1" applyAlignment="1">
      <alignment wrapText="1"/>
    </xf>
    <xf numFmtId="164" fontId="48" fillId="36" borderId="2" xfId="657" applyNumberFormat="1" applyFont="1" applyFill="1" applyBorder="1" applyAlignment="1" applyProtection="1">
      <alignment wrapText="1"/>
    </xf>
    <xf numFmtId="164" fontId="48" fillId="36" borderId="2" xfId="219" applyNumberFormat="1" applyFont="1" applyFill="1" applyBorder="1" applyAlignment="1" applyProtection="1">
      <alignment horizontal="right"/>
    </xf>
    <xf numFmtId="164" fontId="48" fillId="36" borderId="2" xfId="649" applyNumberFormat="1" applyFont="1" applyFill="1" applyBorder="1" applyProtection="1">
      <alignment horizontal="right"/>
    </xf>
    <xf numFmtId="164" fontId="48" fillId="36" borderId="2" xfId="272" applyNumberFormat="1" applyFont="1" applyFill="1" applyBorder="1" applyProtection="1">
      <alignment horizontal="right"/>
    </xf>
    <xf numFmtId="164" fontId="2" fillId="36" borderId="2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wrapText="1"/>
    </xf>
    <xf numFmtId="4" fontId="3" fillId="36" borderId="2" xfId="219" applyNumberFormat="1" applyFont="1" applyFill="1" applyBorder="1" applyAlignment="1" applyProtection="1">
      <alignment horizontal="right"/>
    </xf>
    <xf numFmtId="164" fontId="47" fillId="36" borderId="2" xfId="0" applyNumberFormat="1" applyFont="1" applyFill="1" applyBorder="1" applyAlignment="1">
      <alignment horizontal="center" wrapText="1"/>
    </xf>
    <xf numFmtId="0" fontId="1" fillId="36" borderId="2" xfId="0" applyFont="1" applyFill="1" applyBorder="1" applyAlignment="1">
      <alignment wrapText="1"/>
    </xf>
    <xf numFmtId="164" fontId="48" fillId="36" borderId="2" xfId="0" applyNumberFormat="1" applyFont="1" applyFill="1" applyBorder="1" applyAlignment="1"/>
    <xf numFmtId="0" fontId="2" fillId="36" borderId="2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center" wrapText="1"/>
    </xf>
    <xf numFmtId="0" fontId="60" fillId="36" borderId="2" xfId="0" applyFont="1" applyFill="1" applyBorder="1" applyAlignment="1">
      <alignment wrapText="1"/>
    </xf>
    <xf numFmtId="4" fontId="3" fillId="36" borderId="2" xfId="126" applyNumberFormat="1" applyFont="1" applyFill="1" applyBorder="1" applyAlignment="1" applyProtection="1">
      <alignment horizontal="right"/>
    </xf>
    <xf numFmtId="164" fontId="47" fillId="36" borderId="2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 vertical="center"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B52" sqref="B52"/>
    </sheetView>
  </sheetViews>
  <sheetFormatPr defaultColWidth="9.140625" defaultRowHeight="15" x14ac:dyDescent="0.25"/>
  <cols>
    <col min="1" max="1" width="46.7109375" style="2" customWidth="1"/>
    <col min="2" max="3" width="16.42578125" style="2" customWidth="1"/>
    <col min="4" max="4" width="15.140625" style="2" customWidth="1"/>
    <col min="5" max="5" width="10.42578125" style="2" bestFit="1" customWidth="1"/>
    <col min="6" max="6" width="10.28515625" style="2" bestFit="1" customWidth="1"/>
    <col min="7" max="16384" width="9.140625" style="2"/>
  </cols>
  <sheetData>
    <row r="1" spans="1:6" ht="36.75" customHeight="1" x14ac:dyDescent="0.25">
      <c r="A1" s="32" t="s">
        <v>56</v>
      </c>
      <c r="B1" s="32"/>
      <c r="C1" s="32"/>
      <c r="D1" s="32"/>
    </row>
    <row r="2" spans="1:6" ht="15" customHeight="1" x14ac:dyDescent="0.25">
      <c r="A2" s="10"/>
      <c r="B2" s="10"/>
      <c r="C2" s="10"/>
      <c r="D2" s="10" t="s">
        <v>2</v>
      </c>
    </row>
    <row r="3" spans="1:6" s="4" customFormat="1" ht="49.15" customHeight="1" x14ac:dyDescent="0.25">
      <c r="A3" s="11" t="s">
        <v>33</v>
      </c>
      <c r="B3" s="26" t="s">
        <v>53</v>
      </c>
      <c r="C3" s="26" t="s">
        <v>0</v>
      </c>
      <c r="D3" s="26" t="s">
        <v>1</v>
      </c>
    </row>
    <row r="4" spans="1:6" x14ac:dyDescent="0.25">
      <c r="A4" s="31" t="s">
        <v>8</v>
      </c>
      <c r="B4" s="31"/>
      <c r="C4" s="31"/>
      <c r="D4" s="31"/>
    </row>
    <row r="5" spans="1:6" ht="15.6" customHeight="1" x14ac:dyDescent="0.25">
      <c r="A5" s="27" t="s">
        <v>40</v>
      </c>
      <c r="B5" s="7">
        <f>B6+B16</f>
        <v>1269297.3</v>
      </c>
      <c r="C5" s="7">
        <f>C6+C16</f>
        <v>1112866.5</v>
      </c>
      <c r="D5" s="9">
        <f t="shared" ref="D5:D10" si="0">C5/B5*100</f>
        <v>87.67579510332213</v>
      </c>
    </row>
    <row r="6" spans="1:6" x14ac:dyDescent="0.25">
      <c r="A6" s="27" t="s">
        <v>24</v>
      </c>
      <c r="B6" s="12">
        <f>B7+B8+B9+B10+B15</f>
        <v>1076865</v>
      </c>
      <c r="C6" s="12">
        <f>C7+C8+C9+C10+C15</f>
        <v>948570.49999999988</v>
      </c>
      <c r="D6" s="9">
        <f t="shared" si="0"/>
        <v>88.086296796720092</v>
      </c>
    </row>
    <row r="7" spans="1:6" x14ac:dyDescent="0.25">
      <c r="A7" s="23" t="s">
        <v>3</v>
      </c>
      <c r="B7" s="8">
        <v>569272</v>
      </c>
      <c r="C7" s="8">
        <v>474065.3</v>
      </c>
      <c r="D7" s="8">
        <f t="shared" si="0"/>
        <v>83.275710029651904</v>
      </c>
    </row>
    <row r="8" spans="1:6" ht="30" customHeight="1" x14ac:dyDescent="0.25">
      <c r="A8" s="23" t="s">
        <v>4</v>
      </c>
      <c r="B8" s="8">
        <v>24797</v>
      </c>
      <c r="C8" s="8">
        <v>20478.3</v>
      </c>
      <c r="D8" s="8">
        <f t="shared" si="0"/>
        <v>82.583780296003553</v>
      </c>
    </row>
    <row r="9" spans="1:6" ht="19.899999999999999" customHeight="1" x14ac:dyDescent="0.25">
      <c r="A9" s="23" t="s">
        <v>51</v>
      </c>
      <c r="B9" s="8">
        <v>263669</v>
      </c>
      <c r="C9" s="8">
        <v>248993.5</v>
      </c>
      <c r="D9" s="8">
        <f t="shared" si="0"/>
        <v>94.434120052034942</v>
      </c>
    </row>
    <row r="10" spans="1:6" ht="19.899999999999999" customHeight="1" x14ac:dyDescent="0.25">
      <c r="A10" s="23" t="s">
        <v>29</v>
      </c>
      <c r="B10" s="8">
        <f>SUM(B12:B14)</f>
        <v>189176</v>
      </c>
      <c r="C10" s="8">
        <f>SUM(C12:C14)</f>
        <v>179691.8</v>
      </c>
      <c r="D10" s="8">
        <f t="shared" si="0"/>
        <v>94.986573349684946</v>
      </c>
    </row>
    <row r="11" spans="1:6" ht="17.45" customHeight="1" x14ac:dyDescent="0.25">
      <c r="A11" s="23" t="s">
        <v>30</v>
      </c>
      <c r="B11" s="13"/>
      <c r="C11" s="13"/>
      <c r="D11" s="13"/>
    </row>
    <row r="12" spans="1:6" x14ac:dyDescent="0.25">
      <c r="A12" s="28" t="s">
        <v>37</v>
      </c>
      <c r="B12" s="8">
        <v>24389</v>
      </c>
      <c r="C12" s="8">
        <v>26005.3</v>
      </c>
      <c r="D12" s="8">
        <f t="shared" ref="D12:D28" si="1">C12/B12*100</f>
        <v>106.62716798556727</v>
      </c>
      <c r="F12" s="5"/>
    </row>
    <row r="13" spans="1:6" x14ac:dyDescent="0.25">
      <c r="A13" s="28" t="s">
        <v>32</v>
      </c>
      <c r="B13" s="8">
        <v>80470</v>
      </c>
      <c r="C13" s="8">
        <v>82789.7</v>
      </c>
      <c r="D13" s="8">
        <f t="shared" si="1"/>
        <v>102.88268920094445</v>
      </c>
      <c r="F13" s="5"/>
    </row>
    <row r="14" spans="1:6" x14ac:dyDescent="0.25">
      <c r="A14" s="28" t="s">
        <v>38</v>
      </c>
      <c r="B14" s="8">
        <v>84317</v>
      </c>
      <c r="C14" s="8">
        <v>70896.800000000003</v>
      </c>
      <c r="D14" s="8">
        <f t="shared" si="1"/>
        <v>84.083636751781967</v>
      </c>
      <c r="F14" s="5"/>
    </row>
    <row r="15" spans="1:6" x14ac:dyDescent="0.25">
      <c r="A15" s="23" t="s">
        <v>52</v>
      </c>
      <c r="B15" s="13">
        <f>1821+28130</f>
        <v>29951</v>
      </c>
      <c r="C15" s="13">
        <v>25341.599999999999</v>
      </c>
      <c r="D15" s="13">
        <f t="shared" si="1"/>
        <v>84.610196654535741</v>
      </c>
      <c r="F15" s="5"/>
    </row>
    <row r="16" spans="1:6" x14ac:dyDescent="0.25">
      <c r="A16" s="27" t="s">
        <v>25</v>
      </c>
      <c r="B16" s="7">
        <f>SUM(B17:B23)</f>
        <v>192432.3</v>
      </c>
      <c r="C16" s="7">
        <f>SUM(C17:C23)</f>
        <v>164296.00000000003</v>
      </c>
      <c r="D16" s="9">
        <f t="shared" si="1"/>
        <v>85.378598083585771</v>
      </c>
    </row>
    <row r="17" spans="1:7" ht="45" x14ac:dyDescent="0.25">
      <c r="A17" s="23" t="s">
        <v>26</v>
      </c>
      <c r="B17" s="8">
        <f>84344.4+2775.4</f>
        <v>87119.799999999988</v>
      </c>
      <c r="C17" s="8">
        <v>67372.600000000006</v>
      </c>
      <c r="D17" s="8">
        <f t="shared" si="1"/>
        <v>77.333281297707316</v>
      </c>
    </row>
    <row r="18" spans="1:7" ht="18" customHeight="1" x14ac:dyDescent="0.25">
      <c r="A18" s="23" t="s">
        <v>27</v>
      </c>
      <c r="B18" s="8">
        <v>4153</v>
      </c>
      <c r="C18" s="8">
        <v>3988.1</v>
      </c>
      <c r="D18" s="8">
        <f t="shared" si="1"/>
        <v>96.029376354442576</v>
      </c>
      <c r="G18" s="1"/>
    </row>
    <row r="19" spans="1:7" ht="30.75" customHeight="1" x14ac:dyDescent="0.25">
      <c r="A19" s="23" t="s">
        <v>39</v>
      </c>
      <c r="B19" s="8"/>
      <c r="C19" s="8">
        <v>1144.8</v>
      </c>
      <c r="D19" s="8"/>
      <c r="G19" s="1"/>
    </row>
    <row r="20" spans="1:7" ht="27" customHeight="1" x14ac:dyDescent="0.25">
      <c r="A20" s="23" t="s">
        <v>5</v>
      </c>
      <c r="B20" s="8">
        <v>65944.899999999994</v>
      </c>
      <c r="C20" s="8">
        <v>50916.800000000003</v>
      </c>
      <c r="D20" s="8">
        <f t="shared" si="1"/>
        <v>77.211126258436977</v>
      </c>
    </row>
    <row r="21" spans="1:7" ht="20.25" customHeight="1" x14ac:dyDescent="0.25">
      <c r="A21" s="23" t="s">
        <v>46</v>
      </c>
      <c r="B21" s="8">
        <v>2634.7</v>
      </c>
      <c r="C21" s="8">
        <v>2390</v>
      </c>
      <c r="D21" s="8">
        <f t="shared" si="1"/>
        <v>90.712415075720202</v>
      </c>
    </row>
    <row r="22" spans="1:7" ht="18.75" customHeight="1" x14ac:dyDescent="0.25">
      <c r="A22" s="23" t="s">
        <v>6</v>
      </c>
      <c r="B22" s="8">
        <f>20843+11316.4</f>
        <v>32159.4</v>
      </c>
      <c r="C22" s="8">
        <v>36876.1</v>
      </c>
      <c r="D22" s="8">
        <f t="shared" si="1"/>
        <v>114.66662935253767</v>
      </c>
    </row>
    <row r="23" spans="1:7" x14ac:dyDescent="0.25">
      <c r="A23" s="23" t="s">
        <v>28</v>
      </c>
      <c r="B23" s="13">
        <v>420.5</v>
      </c>
      <c r="C23" s="13">
        <v>1607.6</v>
      </c>
      <c r="D23" s="13">
        <f t="shared" si="1"/>
        <v>382.30677764565991</v>
      </c>
    </row>
    <row r="24" spans="1:7" x14ac:dyDescent="0.25">
      <c r="A24" s="22" t="s">
        <v>7</v>
      </c>
      <c r="B24" s="9">
        <f>SUM(B25:B31)</f>
        <v>1641068.686</v>
      </c>
      <c r="C24" s="9">
        <f>SUM(C25:C31)</f>
        <v>1435899.2719999999</v>
      </c>
      <c r="D24" s="9">
        <f t="shared" si="1"/>
        <v>87.497816773282807</v>
      </c>
    </row>
    <row r="25" spans="1:7" x14ac:dyDescent="0.25">
      <c r="A25" s="14" t="s">
        <v>41</v>
      </c>
      <c r="B25" s="21">
        <v>36274.699999999997</v>
      </c>
      <c r="C25" s="21">
        <v>36274.699999999997</v>
      </c>
      <c r="D25" s="8">
        <f t="shared" si="1"/>
        <v>100</v>
      </c>
      <c r="E25" s="5"/>
      <c r="F25" s="3"/>
    </row>
    <row r="26" spans="1:7" x14ac:dyDescent="0.25">
      <c r="A26" s="14" t="s">
        <v>43</v>
      </c>
      <c r="B26" s="21">
        <v>624253.63</v>
      </c>
      <c r="C26" s="21">
        <v>528725.09199999995</v>
      </c>
      <c r="D26" s="8">
        <f t="shared" si="1"/>
        <v>84.697159390166448</v>
      </c>
      <c r="F26" s="3"/>
    </row>
    <row r="27" spans="1:7" x14ac:dyDescent="0.25">
      <c r="A27" s="14" t="s">
        <v>42</v>
      </c>
      <c r="B27" s="21">
        <v>961119.74600000004</v>
      </c>
      <c r="C27" s="21">
        <v>872416.772</v>
      </c>
      <c r="D27" s="8">
        <f t="shared" si="1"/>
        <v>90.770871749418831</v>
      </c>
      <c r="F27" s="3"/>
    </row>
    <row r="28" spans="1:7" x14ac:dyDescent="0.25">
      <c r="A28" s="14" t="s">
        <v>44</v>
      </c>
      <c r="B28" s="21">
        <v>19420.61</v>
      </c>
      <c r="C28" s="21">
        <v>5162.91</v>
      </c>
      <c r="D28" s="8">
        <f t="shared" si="1"/>
        <v>26.584695331403079</v>
      </c>
      <c r="F28" s="3"/>
    </row>
    <row r="29" spans="1:7" ht="30" x14ac:dyDescent="0.25">
      <c r="A29" s="15" t="s">
        <v>55</v>
      </c>
      <c r="B29" s="16" t="s">
        <v>54</v>
      </c>
      <c r="C29" s="16">
        <v>1.6</v>
      </c>
      <c r="D29" s="8"/>
      <c r="F29" s="3"/>
    </row>
    <row r="30" spans="1:7" ht="45" x14ac:dyDescent="0.25">
      <c r="A30" s="14" t="s">
        <v>47</v>
      </c>
      <c r="B30" s="17" t="s">
        <v>54</v>
      </c>
      <c r="C30" s="17">
        <v>2.3980000000000001</v>
      </c>
      <c r="D30" s="8"/>
      <c r="F30" s="3"/>
    </row>
    <row r="31" spans="1:7" ht="48" customHeight="1" x14ac:dyDescent="0.25">
      <c r="A31" s="14" t="s">
        <v>45</v>
      </c>
      <c r="B31" s="18" t="s">
        <v>54</v>
      </c>
      <c r="C31" s="18">
        <v>-6684.2</v>
      </c>
      <c r="D31" s="8"/>
      <c r="F31" s="5"/>
    </row>
    <row r="32" spans="1:7" x14ac:dyDescent="0.25">
      <c r="A32" s="12" t="s">
        <v>31</v>
      </c>
      <c r="B32" s="7">
        <f>B24+B5</f>
        <v>2910365.986</v>
      </c>
      <c r="C32" s="7">
        <f>C5+C24</f>
        <v>2548765.7719999999</v>
      </c>
      <c r="D32" s="7">
        <f>C32/B32*100</f>
        <v>87.575438424602311</v>
      </c>
    </row>
    <row r="33" spans="1:6" ht="17.45" customHeight="1" x14ac:dyDescent="0.25">
      <c r="A33" s="30" t="s">
        <v>9</v>
      </c>
      <c r="B33" s="30"/>
      <c r="C33" s="30"/>
      <c r="D33" s="30"/>
    </row>
    <row r="34" spans="1:6" x14ac:dyDescent="0.25">
      <c r="A34" s="14" t="s">
        <v>10</v>
      </c>
      <c r="B34" s="29">
        <v>191605.41800000001</v>
      </c>
      <c r="C34" s="29">
        <v>152706.96</v>
      </c>
      <c r="D34" s="8">
        <f t="shared" ref="D34:D44" si="2">C34/B34*100</f>
        <v>79.698664888484515</v>
      </c>
      <c r="E34" s="5"/>
    </row>
    <row r="35" spans="1:6" ht="30" x14ac:dyDescent="0.25">
      <c r="A35" s="14" t="s">
        <v>11</v>
      </c>
      <c r="B35" s="29">
        <v>28221.514999999999</v>
      </c>
      <c r="C35" s="29">
        <v>20731.185000000001</v>
      </c>
      <c r="D35" s="8">
        <f t="shared" si="2"/>
        <v>73.458795532415607</v>
      </c>
    </row>
    <row r="36" spans="1:6" x14ac:dyDescent="0.25">
      <c r="A36" s="14" t="s">
        <v>12</v>
      </c>
      <c r="B36" s="29">
        <v>590187.92099999997</v>
      </c>
      <c r="C36" s="29">
        <v>422316.87699999998</v>
      </c>
      <c r="D36" s="8">
        <f t="shared" si="2"/>
        <v>71.556340272846754</v>
      </c>
    </row>
    <row r="37" spans="1:6" x14ac:dyDescent="0.25">
      <c r="A37" s="14" t="s">
        <v>13</v>
      </c>
      <c r="B37" s="29">
        <v>337495.83299999998</v>
      </c>
      <c r="C37" s="29">
        <v>253272.149</v>
      </c>
      <c r="D37" s="8">
        <f t="shared" si="2"/>
        <v>75.044526253454507</v>
      </c>
    </row>
    <row r="38" spans="1:6" x14ac:dyDescent="0.25">
      <c r="A38" s="14" t="s">
        <v>14</v>
      </c>
      <c r="B38" s="29">
        <v>1506219.689</v>
      </c>
      <c r="C38" s="29">
        <v>1239165.781</v>
      </c>
      <c r="D38" s="8">
        <f t="shared" si="2"/>
        <v>82.269923175861493</v>
      </c>
    </row>
    <row r="39" spans="1:6" x14ac:dyDescent="0.25">
      <c r="A39" s="14" t="s">
        <v>15</v>
      </c>
      <c r="B39" s="29">
        <v>130053.894</v>
      </c>
      <c r="C39" s="29">
        <v>110013.26</v>
      </c>
      <c r="D39" s="8">
        <f t="shared" si="2"/>
        <v>84.590515990240164</v>
      </c>
    </row>
    <row r="40" spans="1:6" x14ac:dyDescent="0.25">
      <c r="A40" s="14" t="s">
        <v>16</v>
      </c>
      <c r="B40" s="29">
        <v>246326.302</v>
      </c>
      <c r="C40" s="29">
        <v>221725.80900000001</v>
      </c>
      <c r="D40" s="8">
        <f t="shared" si="2"/>
        <v>90.013046597029671</v>
      </c>
    </row>
    <row r="41" spans="1:6" x14ac:dyDescent="0.25">
      <c r="A41" s="14" t="s">
        <v>17</v>
      </c>
      <c r="B41" s="29">
        <v>14782.36</v>
      </c>
      <c r="C41" s="29">
        <v>13521.264999999999</v>
      </c>
      <c r="D41" s="8">
        <f>C41/B41*100</f>
        <v>91.468919712413978</v>
      </c>
    </row>
    <row r="42" spans="1:6" x14ac:dyDescent="0.25">
      <c r="A42" s="13" t="s">
        <v>18</v>
      </c>
      <c r="B42" s="29">
        <v>21232.77</v>
      </c>
      <c r="C42" s="29">
        <v>19876.169999999998</v>
      </c>
      <c r="D42" s="8">
        <f>C42/B42*100</f>
        <v>93.610819502118645</v>
      </c>
    </row>
    <row r="43" spans="1:6" ht="30" x14ac:dyDescent="0.25">
      <c r="A43" s="14" t="s">
        <v>19</v>
      </c>
      <c r="B43" s="29">
        <v>49456.076999999997</v>
      </c>
      <c r="C43" s="29">
        <v>32698.124</v>
      </c>
      <c r="D43" s="8">
        <f t="shared" si="2"/>
        <v>66.115482633206028</v>
      </c>
    </row>
    <row r="44" spans="1:6" x14ac:dyDescent="0.25">
      <c r="A44" s="12" t="s">
        <v>20</v>
      </c>
      <c r="B44" s="9">
        <f>SUM(B34:B43)</f>
        <v>3115581.7790000001</v>
      </c>
      <c r="C44" s="9">
        <f>SUM(C34:C43)</f>
        <v>2486027.5799999996</v>
      </c>
      <c r="D44" s="9">
        <f t="shared" si="2"/>
        <v>79.79336625848201</v>
      </c>
      <c r="E44" s="5"/>
      <c r="F44" s="5"/>
    </row>
    <row r="45" spans="1:6" ht="29.25" x14ac:dyDescent="0.25">
      <c r="A45" s="12" t="s">
        <v>50</v>
      </c>
      <c r="B45" s="9">
        <f>B32-B44</f>
        <v>-205215.79300000006</v>
      </c>
      <c r="C45" s="9">
        <f>C32-C44</f>
        <v>62738.192000000272</v>
      </c>
      <c r="D45" s="9"/>
      <c r="E45" s="5"/>
    </row>
    <row r="46" spans="1:6" x14ac:dyDescent="0.25">
      <c r="A46" s="31" t="s">
        <v>34</v>
      </c>
      <c r="B46" s="31"/>
      <c r="C46" s="31"/>
      <c r="D46" s="31"/>
      <c r="E46" s="5"/>
    </row>
    <row r="47" spans="1:6" x14ac:dyDescent="0.25">
      <c r="A47" s="31"/>
      <c r="B47" s="31"/>
      <c r="C47" s="31"/>
      <c r="D47" s="31"/>
    </row>
    <row r="48" spans="1:6" x14ac:dyDescent="0.25">
      <c r="A48" s="25"/>
      <c r="B48" s="25" t="s">
        <v>35</v>
      </c>
      <c r="C48" s="19"/>
      <c r="D48" s="25"/>
    </row>
    <row r="49" spans="1:4" ht="15" customHeight="1" x14ac:dyDescent="0.25">
      <c r="A49" s="20" t="s">
        <v>21</v>
      </c>
      <c r="B49" s="25" t="s">
        <v>49</v>
      </c>
      <c r="C49" s="10"/>
      <c r="D49" s="10"/>
    </row>
    <row r="50" spans="1:4" x14ac:dyDescent="0.25">
      <c r="A50" s="23" t="s">
        <v>22</v>
      </c>
      <c r="B50" s="24">
        <v>200000</v>
      </c>
      <c r="C50" s="10"/>
      <c r="D50" s="10"/>
    </row>
    <row r="51" spans="1:4" ht="34.5" customHeight="1" x14ac:dyDescent="0.25">
      <c r="A51" s="23" t="s">
        <v>48</v>
      </c>
      <c r="B51" s="13">
        <v>608900</v>
      </c>
      <c r="C51" s="10"/>
      <c r="D51" s="10"/>
    </row>
    <row r="52" spans="1:4" x14ac:dyDescent="0.25">
      <c r="A52" s="23" t="s">
        <v>36</v>
      </c>
      <c r="B52" s="13">
        <v>0</v>
      </c>
      <c r="C52" s="10"/>
      <c r="D52" s="10"/>
    </row>
    <row r="53" spans="1:4" x14ac:dyDescent="0.25">
      <c r="A53" s="20" t="s">
        <v>23</v>
      </c>
      <c r="B53" s="13">
        <f>SUM(B50:B52)</f>
        <v>808900</v>
      </c>
      <c r="C53" s="10"/>
      <c r="D53" s="10"/>
    </row>
    <row r="54" spans="1:4" x14ac:dyDescent="0.25">
      <c r="A54" s="6"/>
      <c r="B54" s="6"/>
      <c r="C54" s="6"/>
      <c r="D54" s="6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МамуковаТ</cp:lastModifiedBy>
  <cp:lastPrinted>2017-12-01T11:36:04Z</cp:lastPrinted>
  <dcterms:created xsi:type="dcterms:W3CDTF">2014-09-16T05:33:49Z</dcterms:created>
  <dcterms:modified xsi:type="dcterms:W3CDTF">2017-12-07T08:31:14Z</dcterms:modified>
</cp:coreProperties>
</file>